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15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<sst xmlns="http://schemas.openxmlformats.org/spreadsheetml/2006/main" count="46" uniqueCount="45">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</sst>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1057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70" zoomScaleNormal="70" zoomScalePageLayoutView="0" workbookViewId="0" topLeftCell="A17">
      <selection activeCell="J26" sqref="J26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3.8515625" style="1" bestFit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.75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G16</f>
        <v>43875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3">
        <f ca="1">TODAY()</f>
        <v>43875</v>
      </c>
      <c r="H16" s="4"/>
      <c r="I16" s="4"/>
    </row>
    <row r="17" spans="1:9" ht="1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.75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.75">
      <c r="A20" s="4"/>
      <c r="B20" s="4"/>
      <c r="C20" s="38" t="s">
        <v>19</v>
      </c>
      <c r="D20" s="38"/>
      <c r="E20" s="38"/>
      <c r="F20" s="39"/>
      <c r="G20" s="57">
        <f>21600000-500000</f>
        <v>21100000</v>
      </c>
      <c r="H20" s="21"/>
      <c r="I20" s="4"/>
    </row>
    <row r="21" spans="1:9" ht="12.75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.75">
      <c r="A22" s="4"/>
      <c r="B22" s="4"/>
      <c r="C22" s="38" t="s">
        <v>21</v>
      </c>
      <c r="D22" s="38"/>
      <c r="E22" s="38"/>
      <c r="F22" s="39"/>
      <c r="G22" s="57">
        <v>500000</v>
      </c>
      <c r="H22" s="21"/>
      <c r="I22" s="15"/>
    </row>
    <row r="23" spans="1:8" ht="12.75">
      <c r="A23" s="4"/>
      <c r="B23" s="4"/>
      <c r="C23" s="38" t="s">
        <v>22</v>
      </c>
      <c r="D23" s="38"/>
      <c r="E23" s="38"/>
      <c r="F23" s="39"/>
      <c r="G23" s="60">
        <f>(E36*F36+G30)/G20</f>
        <v>12.468635047468975</v>
      </c>
      <c r="H23" s="32"/>
    </row>
    <row r="24" spans="1:9" ht="12.75">
      <c r="A24" s="4"/>
      <c r="B24" s="4"/>
      <c r="C24" s="38" t="s">
        <v>34</v>
      </c>
      <c r="D24" s="38"/>
      <c r="E24" s="38"/>
      <c r="F24" s="39"/>
      <c r="G24" s="62">
        <v>44.92</v>
      </c>
      <c r="H24" s="21"/>
      <c r="I24" s="4"/>
    </row>
    <row r="25" spans="1:9" ht="12.75">
      <c r="A25" s="4"/>
      <c r="B25" s="4"/>
      <c r="C25" s="38" t="s">
        <v>35</v>
      </c>
      <c r="D25" s="38"/>
      <c r="E25" s="38"/>
      <c r="F25" s="39"/>
      <c r="G25" s="58">
        <v>27861</v>
      </c>
      <c r="H25" s="21"/>
      <c r="I25" s="5"/>
    </row>
    <row r="26" spans="1:9" ht="12.75">
      <c r="A26" s="4"/>
      <c r="B26" s="4"/>
      <c r="C26" s="38" t="s">
        <v>23</v>
      </c>
      <c r="D26" s="38"/>
      <c r="E26" s="38"/>
      <c r="F26" s="39"/>
      <c r="G26" s="57">
        <f>+G24*G25</f>
        <v>1251516.12</v>
      </c>
      <c r="H26" s="4"/>
      <c r="I26" s="4"/>
    </row>
    <row r="27" spans="1:9" ht="12.75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.75">
      <c r="A28" s="4"/>
      <c r="B28" s="4"/>
      <c r="C28" s="38"/>
      <c r="D28" s="38"/>
      <c r="E28" s="38"/>
      <c r="F28" s="39"/>
      <c r="G28" s="45"/>
      <c r="H28" s="24"/>
      <c r="I28" s="4"/>
    </row>
    <row r="29" spans="1:9" ht="1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4">
        <v>-18490439.738404628</v>
      </c>
      <c r="H30" s="15"/>
      <c r="I30" s="29"/>
      <c r="J30" s="10"/>
    </row>
    <row r="31" spans="1:10" ht="15">
      <c r="A31" s="4"/>
      <c r="B31" s="4"/>
      <c r="C31" s="38" t="s">
        <v>25</v>
      </c>
      <c r="D31" s="38"/>
      <c r="E31" s="38"/>
      <c r="F31" s="39"/>
      <c r="G31" s="42">
        <f>+G36</f>
        <v>281578639.24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3.5" thickTop="1">
      <c r="A36" s="4"/>
      <c r="B36" s="4"/>
      <c r="C36" s="53" t="s">
        <v>37</v>
      </c>
      <c r="D36" s="53" t="s">
        <v>36</v>
      </c>
      <c r="E36" s="53">
        <f>6507752+50000+50000-200000-139305</f>
        <v>6268447</v>
      </c>
      <c r="F36" s="62">
        <f>G24</f>
        <v>44.92</v>
      </c>
      <c r="G36" s="53">
        <f>+E36*F36</f>
        <v>281578639.24</v>
      </c>
      <c r="H36" s="15"/>
      <c r="I36" s="15"/>
      <c r="J36" s="22"/>
      <c r="K36" s="4"/>
      <c r="L36" s="4"/>
      <c r="M36" s="4"/>
    </row>
    <row r="37" spans="1:13" ht="1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.75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3.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.75">
      <c r="A43" s="4"/>
      <c r="B43" s="4"/>
      <c r="C43" s="52" t="s">
        <v>26</v>
      </c>
      <c r="D43" s="51" t="s">
        <v>44</v>
      </c>
      <c r="E43" s="61">
        <v>-1271</v>
      </c>
      <c r="F43" s="61">
        <v>44580</v>
      </c>
      <c r="G43" s="43">
        <f>(E43*F43*10)*-1</f>
        <v>566611800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.75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.75">
      <c r="C54" s="6" t="s">
        <v>13</v>
      </c>
    </row>
    <row r="55" ht="12.75">
      <c r="C55" s="6"/>
    </row>
    <row r="56" ht="12.75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.75">
      <c r="C58" s="1" t="s">
        <v>42</v>
      </c>
      <c r="E58" s="1" t="s">
        <v>43</v>
      </c>
    </row>
    <row r="60" ht="12.75">
      <c r="C60" s="6"/>
    </row>
    <row r="61" ht="12.75">
      <c r="C61" s="6"/>
    </row>
    <row r="62" ht="12.75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2013-05-17T21:48:51Z</cp:lastPrinted>
  <dcterms:created xsi:type="dcterms:W3CDTF">2010-06-14T22:38:42Z</dcterms:created>
  <dcterms:modified xsi:type="dcterms:W3CDTF">2020-02-14T21:43:40Z</dcterms:modified>
  <cp:category/>
  <cp:version/>
  <cp:contentType/>
  <cp:contentStatus/>
</cp:coreProperties>
</file>